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4決算\R060118【広島県市町行財政課】公営企業に係る経営比較分析表（令和４年度決算）の分析等について（依頼）\03町→県\"/>
    </mc:Choice>
  </mc:AlternateContent>
  <xr:revisionPtr revIDLastSave="0" documentId="13_ncr:1_{5FEF9260-4B05-49B9-8D6D-42D95FB32946}" xr6:coauthVersionLast="36" xr6:coauthVersionMax="36" xr10:uidLastSave="{00000000-0000-0000-0000-000000000000}"/>
  <workbookProtection workbookAlgorithmName="SHA-512" workbookHashValue="WciVIhnsR10SRDtT9vrtQrdP+9pADP3pV/4iHmaIzqCfRESbBAW/txMk2aEfkNQTrLmAjyuKDyqAcmozLpbuKQ==" workbookSaltValue="+2ubeHAgJrtPNTveNfhwU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P10" i="4" s="1"/>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T10" i="4"/>
  <c r="AL10" i="4"/>
  <c r="W10" i="4"/>
  <c r="BB8" i="4"/>
  <c r="AL8" i="4"/>
  <c r="AD8" i="4"/>
  <c r="W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<sst xmlns="http://schemas.openxmlformats.org/spreadsheetml/2006/main" count="228" uniqueCount="114">
  <si>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</si>
  <si>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</si>
  <si>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</si>
  <si>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</si>
  <si>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</si>
  <si>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</si>
  <si>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</si>
  <si>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</si>
  <si>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</si>
  <si>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</si>
  <si>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</si>
  <si>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</si>
  <si>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</si>
  <si>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</si>
  <si>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</si>
  <si>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</si>
  <si>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</si>
  <si>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</si>
  <si>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</si>
  <si>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</si>
  <si>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</si>
  <si>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</si>
  <si>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</si>
  <si>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</si>
  <si>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</si>
  <si>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</si>
  <si>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</si>
  <si>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</si>
  <si>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</si>
  <si>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</si>
  <si>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</si>
  <si>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</si>
  <si>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</si>
  <si>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</si>
  <si>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</si>
  <si>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</si>
  <si>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</si>
  <si>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</si>
  <si>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</si>
  <si>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</si>
  <si>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</si>
  <si>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</si>
  <si>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</si>
  <si>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</si>
  <si>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</si>
  <si>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</si>
  <si>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</si>
  <si>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</si>
  <si>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</si>
  <si>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</si>
  <si>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</si>
  <si>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</si>
  <si>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</si>
  <si>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</si>
  <si>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</si>
  <si>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</si>
  <si>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</si>
  <si>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</si>
  <si>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</si>
  <si>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</si>
  <si>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</si>
  <si>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</si>
  <si>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</si>
  <si>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</si>
  <si>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</si>
  <si>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</si>
  <si>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</si>
  <si>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</si>
  <si>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</si>
  <si>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</si>
  <si>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</si>
  <si>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</si>
  <si>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</si>
  <si>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</si>
  <si>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</si>
  <si>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</si>
  <si>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</si>
  <si>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</si>
  <si>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</si>
  <si>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</si>
  <si>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</si>
  <si>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</si>
  <si>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</si>
  <si>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</si>
  <si>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</si>
  <si>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</si>
  <si>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</si>
  <si>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</si>
  <si>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</si>
  <si>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</si>
  <si>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</si>
  <si>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</si>
  <si>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</si>
  <si>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</si>
  <si>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</si>
  <si>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</si>
  <si>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</si>
  <si>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</si>
  <si>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</si>
  <si>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</si>
  <si>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</si>
  <si>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</si>
  <si>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</si>
  <si>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</si>
  <si>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</si>
  <si>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</si>
  <si>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</si>
  <si>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</si>
  <si>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</si>
  <si>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</si>
  <si>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</si>
  <si>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のうち、償却対象資産の減価償却がどの程度進んでいるかを表す指標であり、100％に近いほど法定耐用年数に近い資産が多いことを示しています。資産の約50％が法定耐用年数を経過しています。
②法定耐用年数を超えた管路延長の割合を表す指標で、管路の老朽化度合を示しています。類似団体と比較すると高い数値となっており、法定耐用年数を経過した管路を多く保有していることになります。（※配水管延長距離の修正により、H30は「22.24％」となる）
③単年度に更新した管路延長の割合を表す指標であり、類似団体と比較すると同程度の水準にあります。（※配水管延長距離及び配水管更新距離の修正により、H30は「0.57％」、R2は「0.43％」となる）　
　引き続き、既存管の更新や老朽化施設の耐震化等、計画的な施設更新を行っていく必要があります。</t>
    <phoneticPr fontId="4"/>
  </si>
  <si>
    <t>　経営の健全性・効率性等を表す指標については、概ね健全な値を示しています。一方、老朽化の状況を表す指標については、老朽化度合が高まっており、経年管路の更新を着実に進めていく必要があります。
　今後も人口減少等に伴い、水需要の減少が見込まれるなか、老朽化施設及び既存管の更新、地震などの災害リスク軽減を図る耐震化など、厳しい事業環境が続くことが想定されます。
　こうした状況を受け、水道事業の経営基盤の強化を目的に、令和４年１１月に広島県と県内１４市町の水道事業が統合し「広島県水道広域連合企業団」が設立されました。将来にわたり、安全・安心で良質な水を安定的かつ持続的に供給できるよう、広域化によるスケールメリットを活かした事業運営を行っていきます。</t>
    <rPh sb="313" eb="315">
      <t>ウンエイ</t>
    </rPh>
    <phoneticPr fontId="4"/>
  </si>
  <si>
    <t>①単年度に必要となる費用が収益でどの程度賄われているかを表す指標であり、100％以上で収支が黒字であることを示しています。過去5年間いずれも100％を超えており、健全経営を継続しています。
②営業収益に対する累積欠損金の状況を表す指標であり、0％で累積欠損金はありません。
③短期的な債務に対する支払能力を表す指標であり、過去5年間の指標はいずれも100％を上回っており、類似団体と比較しても高い支払能力があるといえます。
④給水収益に対する企業債残高の割合を表す指標であり、0％で企業債残高はありません。
⑤給水に係る費用が給水収益でどの程度賄われているかを表す指標であり、過去5年間の指標はいずれも100％を上回っており、類似団体と比較しても良好といえます。
⑥有収水量1㎥当たりについて、どれだけの費用がかかっているかを表す指標であり、類似団体と比較すると高くなっています。これは自己水源がなく、全量を用水供給で賄っているためです。今後も経常的経費の抑制に努め、現在の水準を維持又は向上していく必要があります。
⑦一日配水能力に対する一日平均配水量の割合を示すもので、施設の利用状況や適性規模を判断する指標であり、過去5年間の指標はいずれも類似団体を上回っています。
⑧施設の稼働が収益につながっているかを判断する指標であり、100％に近いほど健全であるといえます。過去5年間の指標はいずれも類似団体と比較し良好な状況といえます。</t>
    <rPh sb="607" eb="609">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</si>
</sst>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0.46</c:v>
                </c:pt>
                <c:pt idx="2">
                  <c:v>0.16</c:v>
                </c:pt>
                <c:pt idx="3">
                  <c:v>0.56999999999999995</c:v>
                </c:pt>
                <c:pt idx="4">
                  <c:v>0.54</c:v>
                </c:pt>
              </c:numCache>
            </c:numRef>
          </c:val>
          <c:extLst>
            <c:ext xmlns:c16="http://schemas.microsoft.com/office/drawing/2014/chart" uri="{C3380CC4-5D6E-409C-BE32-E72D297353CC}">
              <c16:uniqueId val="{00000000-4D75-41F0-BE81-DC14FDAA6D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D75-41F0-BE81-DC14FDAA6D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58.84</c:v>
                </c:pt>
                <c:pt idx="1">
                  <c:v>58.72</c:v>
                </c:pt>
                <c:pt idx="2">
                  <c:v>61.47</c:v>
                </c:pt>
                <c:pt idx="3">
                  <c:v>62.71</c:v>
                </c:pt>
                <c:pt idx="4">
                  <c:v>59.24</c:v>
                </c:pt>
              </c:numCache>
            </c:numRef>
          </c:val>
          <c:extLst>
            <c:ext xmlns:c16="http://schemas.microsoft.com/office/drawing/2014/chart" uri="{C3380CC4-5D6E-409C-BE32-E72D297353CC}">
              <c16:uniqueId val="{00000000-0D29-4610-8CFE-0BC990665A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D29-4610-8CFE-0BC990665A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92.06</c:v>
                </c:pt>
                <c:pt idx="1">
                  <c:v>92.26</c:v>
                </c:pt>
                <c:pt idx="2">
                  <c:v>89.89</c:v>
                </c:pt>
                <c:pt idx="3">
                  <c:v>87.81</c:v>
                </c:pt>
                <c:pt idx="4">
                  <c:v>92.36</c:v>
                </c:pt>
              </c:numCache>
            </c:numRef>
          </c:val>
          <c:extLst>
            <c:ext xmlns:c16="http://schemas.microsoft.com/office/drawing/2014/chart" uri="{C3380CC4-5D6E-409C-BE32-E72D297353CC}">
              <c16:uniqueId val="{00000000-4204-42B3-8FB7-FA6125C752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204-42B3-8FB7-FA6125C752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110.27</c:v>
                </c:pt>
                <c:pt idx="1">
                  <c:v>112.36</c:v>
                </c:pt>
                <c:pt idx="2">
                  <c:v>113</c:v>
                </c:pt>
                <c:pt idx="3">
                  <c:v>113.46</c:v>
                </c:pt>
                <c:pt idx="4">
                  <c:v>115.75</c:v>
                </c:pt>
              </c:numCache>
            </c:numRef>
          </c:val>
          <c:extLst>
            <c:ext xmlns:c16="http://schemas.microsoft.com/office/drawing/2014/chart" uri="{C3380CC4-5D6E-409C-BE32-E72D297353CC}">
              <c16:uniqueId val="{00000000-4866-48F9-8154-BC44AD341C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866-48F9-8154-BC44AD341C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52.02</c:v>
                </c:pt>
                <c:pt idx="1">
                  <c:v>53</c:v>
                </c:pt>
                <c:pt idx="2">
                  <c:v>54.11</c:v>
                </c:pt>
                <c:pt idx="3">
                  <c:v>54.73</c:v>
                </c:pt>
                <c:pt idx="4">
                  <c:v>55.1</c:v>
                </c:pt>
              </c:numCache>
            </c:numRef>
          </c:val>
          <c:extLst>
            <c:ext xmlns:c16="http://schemas.microsoft.com/office/drawing/2014/chart" uri="{C3380CC4-5D6E-409C-BE32-E72D297353CC}">
              <c16:uniqueId val="{00000000-2981-440F-82D6-865564694B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981-440F-82D6-865564694B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21.12</c:v>
                </c:pt>
                <c:pt idx="1">
                  <c:v>21.02</c:v>
                </c:pt>
                <c:pt idx="2">
                  <c:v>21.47</c:v>
                </c:pt>
                <c:pt idx="3">
                  <c:v>22.49</c:v>
                </c:pt>
                <c:pt idx="4">
                  <c:v>21.87</c:v>
                </c:pt>
              </c:numCache>
            </c:numRef>
          </c:val>
          <c:extLst>
            <c:ext xmlns:c16="http://schemas.microsoft.com/office/drawing/2014/chart" uri="{C3380CC4-5D6E-409C-BE32-E72D297353CC}">
              <c16:uniqueId val="{00000000-34FF-487B-85B0-D27D62A0A7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4FF-487B-85B0-D27D62A0A7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9B-4656-A629-4B50CADBAA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49B-4656-A629-4B50CADBAA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954.82</c:v>
                </c:pt>
                <c:pt idx="1">
                  <c:v>1029.3599999999999</c:v>
                </c:pt>
                <c:pt idx="2">
                  <c:v>918.55</c:v>
                </c:pt>
                <c:pt idx="3">
                  <c:v>1433.37</c:v>
                </c:pt>
                <c:pt idx="4">
                  <c:v>1060.33</c:v>
                </c:pt>
              </c:numCache>
            </c:numRef>
          </c:val>
          <c:extLst>
            <c:ext xmlns:c16="http://schemas.microsoft.com/office/drawing/2014/chart" uri="{C3380CC4-5D6E-409C-BE32-E72D297353CC}">
              <c16:uniqueId val="{00000000-69C6-4DB8-B849-D153472D28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9C6-4DB8-B849-D153472D28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2-4AC1-98EF-7C24D3DADE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8A2-4AC1-98EF-7C24D3DADE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106.33</c:v>
                </c:pt>
                <c:pt idx="1">
                  <c:v>108.48</c:v>
                </c:pt>
                <c:pt idx="2">
                  <c:v>104.05</c:v>
                </c:pt>
                <c:pt idx="3">
                  <c:v>110.22</c:v>
                </c:pt>
                <c:pt idx="4">
                  <c:v>106.59</c:v>
                </c:pt>
              </c:numCache>
            </c:numRef>
          </c:val>
          <c:extLst>
            <c:ext xmlns:c16="http://schemas.microsoft.com/office/drawing/2014/chart" uri="{C3380CC4-5D6E-409C-BE32-E72D297353CC}">
              <c16:uniqueId val="{00000000-F573-4075-BB87-C75CA0B9B9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573-4075-BB87-C75CA0B9B9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223.16</c:v>
                </c:pt>
                <c:pt idx="1">
                  <c:v>218</c:v>
                </c:pt>
                <c:pt idx="2">
                  <c:v>217.64</c:v>
                </c:pt>
                <c:pt idx="3">
                  <c:v>216.49</c:v>
                </c:pt>
                <c:pt idx="4">
                  <c:v>213.08</c:v>
                </c:pt>
              </c:numCache>
            </c:numRef>
          </c:val>
          <c:extLst>
            <c:ext xmlns:c16="http://schemas.microsoft.com/office/drawing/2014/chart" uri="{C3380CC4-5D6E-409C-BE32-E72D297353CC}">
              <c16:uniqueId val="{00000000-6963-41D0-805C-934938FC5A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6963-41D0-805C-934938FC5A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熊野町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23485</v>
      </c>
      <c r="AM8" s="66"/>
      <c r="AN8" s="66"/>
      <c r="AO8" s="66"/>
      <c r="AP8" s="66"/>
      <c r="AQ8" s="66"/>
      <c r="AR8" s="66"/>
      <c r="AS8" s="66"/>
      <c r="AT8" s="37">
        <f>データ!$S$6</f>
        <v>33.76</v>
      </c>
      <c r="AU8" s="38"/>
      <c r="AV8" s="38"/>
      <c r="AW8" s="38"/>
      <c r="AX8" s="38"/>
      <c r="AY8" s="38"/>
      <c r="AZ8" s="38"/>
      <c r="BA8" s="38"/>
      <c r="BB8" s="55">
        <f>データ!$T$6</f>
        <v>695.65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96.1</v>
      </c>
      <c r="J10" s="38"/>
      <c r="K10" s="38"/>
      <c r="L10" s="38"/>
      <c r="M10" s="38"/>
      <c r="N10" s="38"/>
      <c r="O10" s="65"/>
      <c r="P10" s="55">
        <f>データ!$P$6</f>
        <v>91.46</v>
      </c>
      <c r="Q10" s="55"/>
      <c r="R10" s="55"/>
      <c r="S10" s="55"/>
      <c r="T10" s="55"/>
      <c r="U10" s="55"/>
      <c r="V10" s="55"/>
      <c r="W10" s="66">
        <f>データ!$Q$6</f>
        <v>4753</v>
      </c>
      <c r="X10" s="66"/>
      <c r="Y10" s="66"/>
      <c r="Z10" s="66"/>
      <c r="AA10" s="66"/>
      <c r="AB10" s="66"/>
      <c r="AC10" s="66"/>
      <c r="AD10" s="2"/>
      <c r="AE10" s="2"/>
      <c r="AF10" s="2"/>
      <c r="AG10" s="2"/>
      <c r="AH10" s="2"/>
      <c r="AI10" s="2"/>
      <c r="AJ10" s="2"/>
      <c r="AK10" s="2"/>
      <c r="AL10" s="66">
        <f>データ!$U$6</f>
        <v>21455</v>
      </c>
      <c r="AM10" s="66"/>
      <c r="AN10" s="66"/>
      <c r="AO10" s="66"/>
      <c r="AP10" s="66"/>
      <c r="AQ10" s="66"/>
      <c r="AR10" s="66"/>
      <c r="AS10" s="66"/>
      <c r="AT10" s="37">
        <f>データ!$V$6</f>
        <v>12.05</v>
      </c>
      <c r="AU10" s="38"/>
      <c r="AV10" s="38"/>
      <c r="AW10" s="38"/>
      <c r="AX10" s="38"/>
      <c r="AY10" s="38"/>
      <c r="AZ10" s="38"/>
      <c r="BA10" s="38"/>
      <c r="BB10" s="55">
        <f>データ!$W$6</f>
        <v>1780.5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PZ3WNgsrt6WFfC9HPWyNt9S7M4lLWWQROVWwDJyfm+6QmzdEZcMB+ahDF8dCf8ZVO3Nt94TR5SbuGFcOHoLtg==" saltValue="lvWN+yGBOwd+lHlSVVqU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343072</v>
      </c>
      <c r="D6" s="20">
        <f t="shared" si="3"/>
        <v>46</v>
      </c>
      <c r="E6" s="20">
        <f t="shared" si="3"/>
        <v>1</v>
      </c>
      <c r="F6" s="20">
        <f t="shared" si="3"/>
        <v>0</v>
      </c>
      <c r="G6" s="20">
        <f t="shared" si="3"/>
        <v>1</v>
      </c>
      <c r="H6" s="20" t="str">
        <f t="shared" si="3"/>
        <v>広島県　熊野町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96.1</v>
      </c>
      <c r="P6" s="21">
        <f t="shared" si="3"/>
        <v>91.46</v>
      </c>
      <c r="Q6" s="21">
        <f t="shared" si="3"/>
        <v>4753</v>
      </c>
      <c r="R6" s="21">
        <f t="shared" si="3"/>
        <v>23485</v>
      </c>
      <c r="S6" s="21">
        <f t="shared" si="3"/>
        <v>33.76</v>
      </c>
      <c r="T6" s="21">
        <f t="shared" si="3"/>
        <v>695.65</v>
      </c>
      <c r="U6" s="21">
        <f t="shared" si="3"/>
        <v>21455</v>
      </c>
      <c r="V6" s="21">
        <f t="shared" si="3"/>
        <v>12.05</v>
      </c>
      <c r="W6" s="21">
        <f t="shared" si="3"/>
        <v>1780.5</v>
      </c>
      <c r="X6" s="22">
        <f>IF(X7="",NA(),X7)</f>
        <v>110.27</v>
      </c>
      <c r="Y6" s="22">
        <f t="shared" ref="Y6:AG6" si="4">IF(Y7="",NA(),Y7)</f>
        <v>112.36</v>
      </c>
      <c r="Z6" s="22">
        <f t="shared" si="4"/>
        <v>113</v>
      </c>
      <c r="AA6" s="22">
        <f t="shared" si="4"/>
        <v>113.46</v>
      </c>
      <c r="AB6" s="22">
        <f t="shared" si="4"/>
        <v>115.75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954.82</v>
      </c>
      <c r="AU6" s="22">
        <f t="shared" ref="AU6:BC6" si="6">IF(AU7="",NA(),AU7)</f>
        <v>1029.3599999999999</v>
      </c>
      <c r="AV6" s="22">
        <f t="shared" si="6"/>
        <v>918.55</v>
      </c>
      <c r="AW6" s="22">
        <f t="shared" si="6"/>
        <v>1433.37</v>
      </c>
      <c r="AX6" s="22">
        <f t="shared" si="6"/>
        <v>1060.33</v>
      </c>
      <c r="AY6" s="22">
        <f t="shared" si="6"/>
        <v>369.69</v>
      </c>
      <c r="AZ6" s="22">
        <f t="shared" si="6"/>
        <v>379.08</v>
      </c>
      <c r="BA6" s="22">
        <f t="shared" si="6"/>
        <v>367.55</v>
      </c>
      <c r="BB6" s="22">
        <f t="shared" si="6"/>
        <v>378.56</v>
      </c>
      <c r="BC6" s="22">
        <f t="shared" si="6"/>
        <v>364.46</v>
      </c>
      <c r="BD6" s="21" t="str">
        <f>IF(BD7="","",IF(BD7="-","【-】","【"&amp;SUBSTITUTE(TEXT(BD7,"#,##0.00"),"-","△")&amp;"】"))</f>
        <v>【252.29】</v>
      </c>
      <c r="BE6" s="21">
        <f>IF(BE7="",NA(),BE7)</f>
        <v>0</v>
      </c>
      <c r="BF6" s="21">
        <f t="shared" ref="BF6:BN6" si="7">IF(BF7="",NA(),BF7)</f>
        <v>0</v>
      </c>
      <c r="BG6" s="21">
        <f t="shared" si="7"/>
        <v>0</v>
      </c>
      <c r="BH6" s="21">
        <f t="shared" si="7"/>
        <v>0</v>
      </c>
      <c r="BI6" s="21">
        <f t="shared" si="7"/>
        <v>0</v>
      </c>
      <c r="BJ6" s="22">
        <f t="shared" si="7"/>
        <v>402.99</v>
      </c>
      <c r="BK6" s="22">
        <f t="shared" si="7"/>
        <v>398.98</v>
      </c>
      <c r="BL6" s="22">
        <f t="shared" si="7"/>
        <v>418.68</v>
      </c>
      <c r="BM6" s="22">
        <f t="shared" si="7"/>
        <v>395.68</v>
      </c>
      <c r="BN6" s="22">
        <f t="shared" si="7"/>
        <v>403.72</v>
      </c>
      <c r="BO6" s="21" t="str">
        <f>IF(BO7="","",IF(BO7="-","【-】","【"&amp;SUBSTITUTE(TEXT(BO7,"#,##0.00"),"-","△")&amp;"】"))</f>
        <v>【268.07】</v>
      </c>
      <c r="BP6" s="22">
        <f>IF(BP7="",NA(),BP7)</f>
        <v>106.33</v>
      </c>
      <c r="BQ6" s="22">
        <f t="shared" ref="BQ6:BY6" si="8">IF(BQ7="",NA(),BQ7)</f>
        <v>108.48</v>
      </c>
      <c r="BR6" s="22">
        <f t="shared" si="8"/>
        <v>104.05</v>
      </c>
      <c r="BS6" s="22">
        <f t="shared" si="8"/>
        <v>110.22</v>
      </c>
      <c r="BT6" s="22">
        <f t="shared" si="8"/>
        <v>106.59</v>
      </c>
      <c r="BU6" s="22">
        <f t="shared" si="8"/>
        <v>98.66</v>
      </c>
      <c r="BV6" s="22">
        <f t="shared" si="8"/>
        <v>98.64</v>
      </c>
      <c r="BW6" s="22">
        <f t="shared" si="8"/>
        <v>94.78</v>
      </c>
      <c r="BX6" s="22">
        <f t="shared" si="8"/>
        <v>97.59</v>
      </c>
      <c r="BY6" s="22">
        <f t="shared" si="8"/>
        <v>92.17</v>
      </c>
      <c r="BZ6" s="21" t="str">
        <f>IF(BZ7="","",IF(BZ7="-","【-】","【"&amp;SUBSTITUTE(TEXT(BZ7,"#,##0.00"),"-","△")&amp;"】"))</f>
        <v>【97.47】</v>
      </c>
      <c r="CA6" s="22">
        <f>IF(CA7="",NA(),CA7)</f>
        <v>223.16</v>
      </c>
      <c r="CB6" s="22">
        <f t="shared" ref="CB6:CJ6" si="9">IF(CB7="",NA(),CB7)</f>
        <v>218</v>
      </c>
      <c r="CC6" s="22">
        <f t="shared" si="9"/>
        <v>217.64</v>
      </c>
      <c r="CD6" s="22">
        <f t="shared" si="9"/>
        <v>216.49</v>
      </c>
      <c r="CE6" s="22">
        <f t="shared" si="9"/>
        <v>213.08</v>
      </c>
      <c r="CF6" s="22">
        <f t="shared" si="9"/>
        <v>178.59</v>
      </c>
      <c r="CG6" s="22">
        <f t="shared" si="9"/>
        <v>178.92</v>
      </c>
      <c r="CH6" s="22">
        <f t="shared" si="9"/>
        <v>181.3</v>
      </c>
      <c r="CI6" s="22">
        <f t="shared" si="9"/>
        <v>181.71</v>
      </c>
      <c r="CJ6" s="22">
        <f t="shared" si="9"/>
        <v>188.51</v>
      </c>
      <c r="CK6" s="21" t="str">
        <f>IF(CK7="","",IF(CK7="-","【-】","【"&amp;SUBSTITUTE(TEXT(CK7,"#,##0.00"),"-","△")&amp;"】"))</f>
        <v>【174.75】</v>
      </c>
      <c r="CL6" s="22">
        <f>IF(CL7="",NA(),CL7)</f>
        <v>58.84</v>
      </c>
      <c r="CM6" s="22">
        <f t="shared" ref="CM6:CU6" si="10">IF(CM7="",NA(),CM7)</f>
        <v>58.72</v>
      </c>
      <c r="CN6" s="22">
        <f t="shared" si="10"/>
        <v>61.47</v>
      </c>
      <c r="CO6" s="22">
        <f t="shared" si="10"/>
        <v>62.71</v>
      </c>
      <c r="CP6" s="22">
        <f t="shared" si="10"/>
        <v>59.24</v>
      </c>
      <c r="CQ6" s="22">
        <f t="shared" si="10"/>
        <v>55.03</v>
      </c>
      <c r="CR6" s="22">
        <f t="shared" si="10"/>
        <v>55.14</v>
      </c>
      <c r="CS6" s="22">
        <f t="shared" si="10"/>
        <v>55.89</v>
      </c>
      <c r="CT6" s="22">
        <f t="shared" si="10"/>
        <v>55.72</v>
      </c>
      <c r="CU6" s="22">
        <f t="shared" si="10"/>
        <v>55.31</v>
      </c>
      <c r="CV6" s="21" t="str">
        <f>IF(CV7="","",IF(CV7="-","【-】","【"&amp;SUBSTITUTE(TEXT(CV7,"#,##0.00"),"-","△")&amp;"】"))</f>
        <v>【59.97】</v>
      </c>
      <c r="CW6" s="22">
        <f>IF(CW7="",NA(),CW7)</f>
        <v>92.06</v>
      </c>
      <c r="CX6" s="22">
        <f t="shared" ref="CX6:DF6" si="11">IF(CX7="",NA(),CX7)</f>
        <v>92.26</v>
      </c>
      <c r="CY6" s="22">
        <f t="shared" si="11"/>
        <v>89.89</v>
      </c>
      <c r="CZ6" s="22">
        <f t="shared" si="11"/>
        <v>87.81</v>
      </c>
      <c r="DA6" s="22">
        <f t="shared" si="11"/>
        <v>92.36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52.02</v>
      </c>
      <c r="DI6" s="22">
        <f t="shared" ref="DI6:DQ6" si="12">IF(DI7="",NA(),DI7)</f>
        <v>53</v>
      </c>
      <c r="DJ6" s="22">
        <f t="shared" si="12"/>
        <v>54.11</v>
      </c>
      <c r="DK6" s="22">
        <f t="shared" si="12"/>
        <v>54.73</v>
      </c>
      <c r="DL6" s="22">
        <f t="shared" si="12"/>
        <v>55.1</v>
      </c>
      <c r="DM6" s="22">
        <f t="shared" si="12"/>
        <v>48.87</v>
      </c>
      <c r="DN6" s="22">
        <f t="shared" si="12"/>
        <v>49.92</v>
      </c>
      <c r="DO6" s="22">
        <f t="shared" si="12"/>
        <v>50.63</v>
      </c>
      <c r="DP6" s="22">
        <f t="shared" si="12"/>
        <v>51.29</v>
      </c>
      <c r="DQ6" s="22">
        <f t="shared" si="12"/>
        <v>52.2</v>
      </c>
      <c r="DR6" s="21" t="str">
        <f>IF(DR7="","",IF(DR7="-","【-】","【"&amp;SUBSTITUTE(TEXT(DR7,"#,##0.00"),"-","△")&amp;"】"))</f>
        <v>【51.51】</v>
      </c>
      <c r="DS6" s="22">
        <f>IF(DS7="",NA(),DS7)</f>
        <v>21.12</v>
      </c>
      <c r="DT6" s="22">
        <f t="shared" ref="DT6:EB6" si="13">IF(DT7="",NA(),DT7)</f>
        <v>21.02</v>
      </c>
      <c r="DU6" s="22">
        <f t="shared" si="13"/>
        <v>21.47</v>
      </c>
      <c r="DV6" s="22">
        <f t="shared" si="13"/>
        <v>22.49</v>
      </c>
      <c r="DW6" s="22">
        <f t="shared" si="13"/>
        <v>21.87</v>
      </c>
      <c r="DX6" s="22">
        <f t="shared" si="13"/>
        <v>14.85</v>
      </c>
      <c r="DY6" s="22">
        <f t="shared" si="13"/>
        <v>16.88</v>
      </c>
      <c r="DZ6" s="22">
        <f t="shared" si="13"/>
        <v>18.28</v>
      </c>
      <c r="EA6" s="22">
        <f t="shared" si="13"/>
        <v>19.61</v>
      </c>
      <c r="EB6" s="22">
        <f t="shared" si="13"/>
        <v>20.73</v>
      </c>
      <c r="EC6" s="21" t="str">
        <f>IF(EC7="","",IF(EC7="-","【-】","【"&amp;SUBSTITUTE(TEXT(EC7,"#,##0.00"),"-","△")&amp;"】"))</f>
        <v>【23.75】</v>
      </c>
      <c r="ED6" s="22">
        <f>IF(ED7="",NA(),ED7)</f>
        <v>0.56000000000000005</v>
      </c>
      <c r="EE6" s="22">
        <f t="shared" ref="EE6:EM6" si="14">IF(EE7="",NA(),EE7)</f>
        <v>0.46</v>
      </c>
      <c r="EF6" s="22">
        <f t="shared" si="14"/>
        <v>0.16</v>
      </c>
      <c r="EG6" s="22">
        <f t="shared" si="14"/>
        <v>0.56999999999999995</v>
      </c>
      <c r="EH6" s="22">
        <f t="shared" si="14"/>
        <v>0.54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343072</v>
      </c>
      <c r="D7" s="24">
        <v>46</v>
      </c>
      <c r="E7" s="24">
        <v>1</v>
      </c>
      <c r="F7" s="24">
        <v>0</v>
      </c>
      <c r="G7" s="24">
        <v>1</v>
      </c>
      <c r="H7" s="24" t="s">
        <v>93</v>
      </c>
      <c r="I7" s="24" t="s">
        <v>94</v>
      </c>
      <c r="J7" s="24" t="s">
        <v>95</v>
      </c>
      <c r="K7" s="24" t="s">
        <v>96</v>
      </c>
      <c r="L7" s="24" t="s">
        <v>97</v>
      </c>
      <c r="M7" s="24" t="s">
        <v>98</v>
      </c>
      <c r="N7" s="25" t="s">
        <v>99</v>
      </c>
      <c r="O7" s="25">
        <v>96.1</v>
      </c>
      <c r="P7" s="25">
        <v>91.46</v>
      </c>
      <c r="Q7" s="25">
        <v>4753</v>
      </c>
      <c r="R7" s="25">
        <v>23485</v>
      </c>
      <c r="S7" s="25">
        <v>33.76</v>
      </c>
      <c r="T7" s="25">
        <v>695.65</v>
      </c>
      <c r="U7" s="25">
        <v>21455</v>
      </c>
      <c r="V7" s="25">
        <v>12.05</v>
      </c>
      <c r="W7" s="25">
        <v>1780.5</v>
      </c>
      <c r="X7" s="25">
        <v>110.27</v>
      </c>
      <c r="Y7" s="25">
        <v>112.36</v>
      </c>
      <c r="Z7" s="25">
        <v>113</v>
      </c>
      <c r="AA7" s="25">
        <v>113.46</v>
      </c>
      <c r="AB7" s="25">
        <v>115.75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954.82</v>
      </c>
      <c r="AU7" s="25">
        <v>1029.3599999999999</v>
      </c>
      <c r="AV7" s="25">
        <v>918.55</v>
      </c>
      <c r="AW7" s="25">
        <v>1433.37</v>
      </c>
      <c r="AX7" s="25">
        <v>1060.33</v>
      </c>
      <c r="AY7" s="25">
        <v>369.69</v>
      </c>
      <c r="AZ7" s="25">
        <v>379.08</v>
      </c>
      <c r="BA7" s="25">
        <v>367.55</v>
      </c>
      <c r="BB7" s="25">
        <v>378.56</v>
      </c>
      <c r="BC7" s="25">
        <v>364.46</v>
      </c>
      <c r="BD7" s="25">
        <v>252.29</v>
      </c>
      <c r="BE7" s="25">
        <v>0</v>
      </c>
      <c r="BF7" s="25">
        <v>0</v>
      </c>
      <c r="BG7" s="25">
        <v>0</v>
      </c>
      <c r="BH7" s="25">
        <v>0</v>
      </c>
      <c r="BI7" s="25">
        <v>0</v>
      </c>
      <c r="BJ7" s="25">
        <v>402.99</v>
      </c>
      <c r="BK7" s="25">
        <v>398.98</v>
      </c>
      <c r="BL7" s="25">
        <v>418.68</v>
      </c>
      <c r="BM7" s="25">
        <v>395.68</v>
      </c>
      <c r="BN7" s="25">
        <v>403.72</v>
      </c>
      <c r="BO7" s="25">
        <v>268.07</v>
      </c>
      <c r="BP7" s="25">
        <v>106.33</v>
      </c>
      <c r="BQ7" s="25">
        <v>108.48</v>
      </c>
      <c r="BR7" s="25">
        <v>104.05</v>
      </c>
      <c r="BS7" s="25">
        <v>110.22</v>
      </c>
      <c r="BT7" s="25">
        <v>106.59</v>
      </c>
      <c r="BU7" s="25">
        <v>98.66</v>
      </c>
      <c r="BV7" s="25">
        <v>98.64</v>
      </c>
      <c r="BW7" s="25">
        <v>94.78</v>
      </c>
      <c r="BX7" s="25">
        <v>97.59</v>
      </c>
      <c r="BY7" s="25">
        <v>92.17</v>
      </c>
      <c r="BZ7" s="25">
        <v>97.47</v>
      </c>
      <c r="CA7" s="25">
        <v>223.16</v>
      </c>
      <c r="CB7" s="25">
        <v>218</v>
      </c>
      <c r="CC7" s="25">
        <v>217.64</v>
      </c>
      <c r="CD7" s="25">
        <v>216.49</v>
      </c>
      <c r="CE7" s="25">
        <v>213.08</v>
      </c>
      <c r="CF7" s="25">
        <v>178.59</v>
      </c>
      <c r="CG7" s="25">
        <v>178.92</v>
      </c>
      <c r="CH7" s="25">
        <v>181.3</v>
      </c>
      <c r="CI7" s="25">
        <v>181.71</v>
      </c>
      <c r="CJ7" s="25">
        <v>188.51</v>
      </c>
      <c r="CK7" s="25">
        <v>174.75</v>
      </c>
      <c r="CL7" s="25">
        <v>58.84</v>
      </c>
      <c r="CM7" s="25">
        <v>58.72</v>
      </c>
      <c r="CN7" s="25">
        <v>61.47</v>
      </c>
      <c r="CO7" s="25">
        <v>62.71</v>
      </c>
      <c r="CP7" s="25">
        <v>59.24</v>
      </c>
      <c r="CQ7" s="25">
        <v>55.03</v>
      </c>
      <c r="CR7" s="25">
        <v>55.14</v>
      </c>
      <c r="CS7" s="25">
        <v>55.89</v>
      </c>
      <c r="CT7" s="25">
        <v>55.72</v>
      </c>
      <c r="CU7" s="25">
        <v>55.31</v>
      </c>
      <c r="CV7" s="25">
        <v>59.97</v>
      </c>
      <c r="CW7" s="25">
        <v>92.06</v>
      </c>
      <c r="CX7" s="25">
        <v>92.26</v>
      </c>
      <c r="CY7" s="25">
        <v>89.89</v>
      </c>
      <c r="CZ7" s="25">
        <v>87.81</v>
      </c>
      <c r="DA7" s="25">
        <v>92.36</v>
      </c>
      <c r="DB7" s="25">
        <v>81.900000000000006</v>
      </c>
      <c r="DC7" s="25">
        <v>81.39</v>
      </c>
      <c r="DD7" s="25">
        <v>81.27</v>
      </c>
      <c r="DE7" s="25">
        <v>81.260000000000005</v>
      </c>
      <c r="DF7" s="25">
        <v>80.36</v>
      </c>
      <c r="DG7" s="25">
        <v>89.76</v>
      </c>
      <c r="DH7" s="25">
        <v>52.02</v>
      </c>
      <c r="DI7" s="25">
        <v>53</v>
      </c>
      <c r="DJ7" s="25">
        <v>54.11</v>
      </c>
      <c r="DK7" s="25">
        <v>54.73</v>
      </c>
      <c r="DL7" s="25">
        <v>55.1</v>
      </c>
      <c r="DM7" s="25">
        <v>48.87</v>
      </c>
      <c r="DN7" s="25">
        <v>49.92</v>
      </c>
      <c r="DO7" s="25">
        <v>50.63</v>
      </c>
      <c r="DP7" s="25">
        <v>51.29</v>
      </c>
      <c r="DQ7" s="25">
        <v>52.2</v>
      </c>
      <c r="DR7" s="25">
        <v>51.51</v>
      </c>
      <c r="DS7" s="25">
        <v>21.12</v>
      </c>
      <c r="DT7" s="25">
        <v>21.02</v>
      </c>
      <c r="DU7" s="25">
        <v>21.47</v>
      </c>
      <c r="DV7" s="25">
        <v>22.49</v>
      </c>
      <c r="DW7" s="25">
        <v>21.87</v>
      </c>
      <c r="DX7" s="25">
        <v>14.85</v>
      </c>
      <c r="DY7" s="25">
        <v>16.88</v>
      </c>
      <c r="DZ7" s="25">
        <v>18.28</v>
      </c>
      <c r="EA7" s="25">
        <v>19.61</v>
      </c>
      <c r="EB7" s="25">
        <v>20.73</v>
      </c>
      <c r="EC7" s="25">
        <v>23.75</v>
      </c>
      <c r="ED7" s="25">
        <v>0.56000000000000005</v>
      </c>
      <c r="EE7" s="25">
        <v>0.46</v>
      </c>
      <c r="EF7" s="25">
        <v>0.16</v>
      </c>
      <c r="EG7" s="25">
        <v>0.56999999999999995</v>
      </c>
      <c r="EH7" s="25">
        <v>0.54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2024-01-19T06:17:57Z</cp:lastPrinted>
  <dcterms:created xsi:type="dcterms:W3CDTF">2023-12-05T00:59:29Z</dcterms:created>
  <dcterms:modified xsi:type="dcterms:W3CDTF">2024-09-10T05:50:29Z</dcterms:modified>
  <cp:category/>
</cp:coreProperties>
</file>