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4決算\R060118【広島県市町行財政課】公営企業に係る経営比較分析表（令和４年度決算）の分析等について（依頼）\03町→県\"/>
    </mc:Choice>
  </mc:AlternateContent>
  <xr:revisionPtr revIDLastSave="0" documentId="13_ncr:1_{DE7C58A1-37A5-4303-97C7-4DAED3B4A1C3}" xr6:coauthVersionLast="36" xr6:coauthVersionMax="36" xr10:uidLastSave="{00000000-0000-0000-0000-000000000000}"/>
  <workbookProtection workbookAlgorithmName="SHA-512" workbookHashValue="0NTeYHO6oelGR3Blvddplaz6Hsh8s8f7U1gyN/nXtuAcK+p9V0Y7UBqAswSb+AUu94/GOK8aNtXtf50kgssV0g==" workbookSaltValue="dtSpQvoDH3LecUQfvpPsV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<sst xmlns="http://schemas.openxmlformats.org/spreadsheetml/2006/main" count="320" uniqueCount="115">
  <si>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</si>
  <si>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</si>
  <si>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</si>
  <si>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</si>
  <si>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</si>
  <si>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</si>
  <si>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</si>
  <si>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</si>
  <si>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</si>
  <si>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</si>
  <si>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</si>
  <si>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</si>
  <si>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</si>
  <si>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</si>
  <si>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</si>
  <si>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</si>
  <si>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</si>
  <si>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</si>
  <si>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</si>
  <si>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</si>
  <si>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</si>
  <si>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</si>
  <si>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</si>
  <si>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</si>
  <si>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</si>
  <si>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</si>
  <si>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</si>
  <si>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</si>
  <si>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</si>
  <si>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</si>
  <si>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</si>
  <si>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</si>
  <si>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</si>
  <si>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</si>
  <si>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</si>
  <si>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</si>
  <si>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</si>
  <si>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</si>
  <si>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</si>
  <si>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</si>
  <si>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</si>
  <si>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</si>
  <si>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</si>
  <si>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</si>
  <si>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</si>
  <si>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</si>
  <si>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</si>
  <si>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</si>
  <si>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</si>
  <si>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</si>
  <si>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</si>
  <si>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</si>
  <si>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</si>
  <si>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</si>
  <si>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</si>
  <si>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</si>
  <si>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</si>
  <si>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</si>
  <si>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</si>
  <si>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</si>
  <si>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</si>
  <si>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</si>
  <si>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</si>
  <si>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</si>
  <si>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</si>
  <si>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</si>
  <si>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</si>
  <si>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</si>
  <si>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</si>
  <si>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</si>
  <si>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</si>
  <si>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</si>
  <si>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</si>
  <si>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</si>
  <si>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</si>
  <si>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</si>
  <si>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</si>
  <si>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</si>
  <si>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</si>
  <si>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</si>
  <si>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</si>
  <si>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</si>
  <si>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</si>
  <si>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</si>
  <si>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</si>
  <si>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</si>
  <si>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</si>
  <si>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</si>
  <si>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</si>
  <si>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</si>
  <si>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</si>
  <si>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</si>
  <si>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</si>
  <si>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</si>
  <si>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</si>
  <si>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</si>
  <si>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</si>
  <si>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</si>
  <si>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</si>
  <si>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</si>
  <si>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</si>
  <si>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</si>
  <si>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</si>
  <si>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</si>
  <si>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</si>
  <si>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</si>
  <si>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</si>
  <si>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</si>
  <si>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</si>
  <si>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</si>
  <si>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</si>
  <si>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</si>
  <si>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した汚水管渠の改築更新事業を推進しており,財源の確保において,人口減少等による使用料の減収が予想されること，電気料金や原材料費等の高騰により経費回収率の低下等といった影響が予想されることから,収入の確保に加え更なる経費節減が求められるとともに下水道使用料の適正化及び効率的な事業運営が必要となる。
　そのため，資産及びコストを含む全体の経営状況を把握し中長期的な視点に基づいて策定した経営戦略の進捗管理や見直し，事後検証などを通じ経営基盤の強化と財政マネジメントの向上に取り組んでいく。</t>
    <rPh sb="1" eb="3">
      <t>ロウキュウ</t>
    </rPh>
    <rPh sb="3" eb="4">
      <t>カ</t>
    </rPh>
    <rPh sb="6" eb="10">
      <t>オスイカンキョ</t>
    </rPh>
    <rPh sb="18" eb="20">
      <t>スイシン</t>
    </rPh>
    <rPh sb="25" eb="27">
      <t>ザイゲン</t>
    </rPh>
    <rPh sb="28" eb="30">
      <t>カクホ</t>
    </rPh>
    <rPh sb="146" eb="148">
      <t>ヒツヨウ</t>
    </rPh>
    <rPh sb="192" eb="194">
      <t>サクテイ</t>
    </rPh>
    <rPh sb="201" eb="203">
      <t>シンチョク</t>
    </rPh>
    <rPh sb="203" eb="205">
      <t>カンリ</t>
    </rPh>
    <rPh sb="206" eb="208">
      <t>ミナオ</t>
    </rPh>
    <rPh sb="210" eb="212">
      <t>ジゴ</t>
    </rPh>
    <rPh sb="212" eb="214">
      <t>ケンショウ</t>
    </rPh>
    <phoneticPr fontId="4"/>
  </si>
  <si>
    <t>①黒字を示す100％を上回っていることから，健全な経営状態にあるといえる。
②累積欠損金の発生もないため，健全経営を維持している。
③流動比率は100％未満で，平均値を下回っている。流動負債には，建設改良費等に充てられた企業債も含まれており，今後償還していく企業債が減少していくため、流動比率は向上していく見込みである。
④施設整備をほぼ終えたことで近年建設改良費は減少傾向にあり,地方債償還金が起債発行額を上回っていることから平均値を下回っている。ただし、今後施設の老朽管更新に要する費用が見込まれるため,地方債の償還計画の見直し等により経費削減を図る必要がある。
⑤指標が１００％を上回っているが，今後老朽化に伴う管渠の修繕費の増加及び改築更新等の整備が必要となることも踏まえて使用料の適正化と汚水処理費等の経費削減を検討する必要がある。
⑥平均値を下回っているが,人口減少,節水機器の普及による収入の減や施設の老朽化に伴う修繕費の増加により,指標上昇の可能性があるため,投資の効率化や維持管理費の削減,接続率の向上による有収水量を増加させる取組などの経営改善が必要である。
⑧高い水準となっている。今後整備を進めていく区域においても確実に下水道へ接続するように推進していく。</t>
    <rPh sb="67" eb="69">
      <t>リュウドウ</t>
    </rPh>
    <rPh sb="69" eb="71">
      <t>ヒリツ</t>
    </rPh>
    <rPh sb="76" eb="78">
      <t>ミマン</t>
    </rPh>
    <rPh sb="80" eb="81">
      <t>タイ</t>
    </rPh>
    <rPh sb="82" eb="83">
      <t>アタイ</t>
    </rPh>
    <rPh sb="91" eb="93">
      <t>リュウドウ</t>
    </rPh>
    <rPh sb="93" eb="95">
      <t>フサイ</t>
    </rPh>
    <rPh sb="121" eb="123">
      <t>コンゴ</t>
    </rPh>
    <rPh sb="123" eb="125">
      <t>ショウカン</t>
    </rPh>
    <rPh sb="129" eb="132">
      <t>キギョウサイ</t>
    </rPh>
    <rPh sb="133" eb="135">
      <t>ゲンショウ</t>
    </rPh>
    <rPh sb="142" eb="144">
      <t>リュウドウ</t>
    </rPh>
    <rPh sb="144" eb="146">
      <t>ヒリツ</t>
    </rPh>
    <rPh sb="147" eb="149">
      <t>コウジョウ</t>
    </rPh>
    <rPh sb="153" eb="155">
      <t>ミコ</t>
    </rPh>
    <rPh sb="293" eb="294">
      <t>ウエ</t>
    </rPh>
    <phoneticPr fontId="4"/>
  </si>
  <si>
    <t xml:space="preserve">　昭和40年代に造成された熊野団地内の管渠が法定耐用年数を迎え,他の造成団地についても順次法定耐用年数を迎えている。
　「熊野町公共下水道ストックマネジメント基本計画策定業務」に基づき，老朽度の高い熊野団地汚水管渠について,令和元年度に改築更新工事に着手し，現在も継続中である。また,他の整備地区においてもストックマネジメント計画に基づき点検及び調査を実施し更新計画を定めていく。
</t>
    <rPh sb="34" eb="36">
      <t>ゾウセイ</t>
    </rPh>
    <rPh sb="36" eb="38">
      <t>ダンチ</t>
    </rPh>
    <rPh sb="125" eb="127">
      <t>チャクシュ</t>
    </rPh>
    <rPh sb="129" eb="131">
      <t>ゲンザイ</t>
    </rPh>
    <rPh sb="132" eb="134">
      <t>ケイゾク</t>
    </rPh>
    <rPh sb="134" eb="135">
      <t>チュウ</t>
    </rPh>
    <rPh sb="140" eb="144">
      <t>オスイカンキョ</t>
    </rPh>
    <rPh sb="163" eb="165">
      <t>ケイゾク</t>
    </rPh>
    <rPh sb="166" eb="1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</si>
</sst>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A6-4140-81B0-276DBD3348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DCA6-4140-81B0-276DBD3348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1-44E6-AC32-DD3B472436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48.95</c:v>
                </c:pt>
              </c:numCache>
            </c:numRef>
          </c:val>
          <c:smooth val="0"/>
          <c:extLst>
            <c:ext xmlns:c16="http://schemas.microsoft.com/office/drawing/2014/chart" uri="{C3380CC4-5D6E-409C-BE32-E72D297353CC}">
              <c16:uniqueId val="{00000001-CAD1-44E6-AC32-DD3B472436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97.16</c:v>
                </c:pt>
              </c:numCache>
            </c:numRef>
          </c:val>
          <c:extLst>
            <c:ext xmlns:c16="http://schemas.microsoft.com/office/drawing/2014/chart" uri="{C3380CC4-5D6E-409C-BE32-E72D297353CC}">
              <c16:uniqueId val="{00000000-F25A-47A9-BCD6-2E33785688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81.14</c:v>
                </c:pt>
              </c:numCache>
            </c:numRef>
          </c:val>
          <c:smooth val="0"/>
          <c:extLst>
            <c:ext xmlns:c16="http://schemas.microsoft.com/office/drawing/2014/chart" uri="{C3380CC4-5D6E-409C-BE32-E72D297353CC}">
              <c16:uniqueId val="{00000001-F25A-47A9-BCD6-2E33785688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109.39</c:v>
                </c:pt>
              </c:numCache>
            </c:numRef>
          </c:val>
          <c:extLst>
            <c:ext xmlns:c16="http://schemas.microsoft.com/office/drawing/2014/chart" uri="{C3380CC4-5D6E-409C-BE32-E72D297353CC}">
              <c16:uniqueId val="{00000000-01E8-400B-A396-B01F06CA42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106.08</c:v>
                </c:pt>
              </c:numCache>
            </c:numRef>
          </c:val>
          <c:smooth val="0"/>
          <c:extLst>
            <c:ext xmlns:c16="http://schemas.microsoft.com/office/drawing/2014/chart" uri="{C3380CC4-5D6E-409C-BE32-E72D297353CC}">
              <c16:uniqueId val="{00000001-01E8-400B-A396-B01F06CA42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39.56</c:v>
                </c:pt>
              </c:numCache>
            </c:numRef>
          </c:val>
          <c:extLst>
            <c:ext xmlns:c16="http://schemas.microsoft.com/office/drawing/2014/chart" uri="{C3380CC4-5D6E-409C-BE32-E72D297353CC}">
              <c16:uniqueId val="{00000000-D51D-4B2A-89E1-C5752F1690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16.11</c:v>
                </c:pt>
              </c:numCache>
            </c:numRef>
          </c:val>
          <c:smooth val="0"/>
          <c:extLst>
            <c:ext xmlns:c16="http://schemas.microsoft.com/office/drawing/2014/chart" uri="{C3380CC4-5D6E-409C-BE32-E72D297353CC}">
              <c16:uniqueId val="{00000001-D51D-4B2A-89E1-C5752F1690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68-4335-952F-A88A1215A0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8B68-4335-952F-A88A1215A0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C0-4CA5-9146-7493C4BD0A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29.34</c:v>
                </c:pt>
              </c:numCache>
            </c:numRef>
          </c:val>
          <c:smooth val="0"/>
          <c:extLst>
            <c:ext xmlns:c16="http://schemas.microsoft.com/office/drawing/2014/chart" uri="{C3380CC4-5D6E-409C-BE32-E72D297353CC}">
              <c16:uniqueId val="{00000001-38C0-4CA5-9146-7493C4BD0A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25.24</c:v>
                </c:pt>
              </c:numCache>
            </c:numRef>
          </c:val>
          <c:extLst>
            <c:ext xmlns:c16="http://schemas.microsoft.com/office/drawing/2014/chart" uri="{C3380CC4-5D6E-409C-BE32-E72D297353CC}">
              <c16:uniqueId val="{00000000-E23C-4750-B564-2B4B04791E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50.59</c:v>
                </c:pt>
              </c:numCache>
            </c:numRef>
          </c:val>
          <c:smooth val="0"/>
          <c:extLst>
            <c:ext xmlns:c16="http://schemas.microsoft.com/office/drawing/2014/chart" uri="{C3380CC4-5D6E-409C-BE32-E72D297353CC}">
              <c16:uniqueId val="{00000001-E23C-4750-B564-2B4B04791E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391.08</c:v>
                </c:pt>
              </c:numCache>
            </c:numRef>
          </c:val>
          <c:extLst>
            <c:ext xmlns:c16="http://schemas.microsoft.com/office/drawing/2014/chart" uri="{C3380CC4-5D6E-409C-BE32-E72D297353CC}">
              <c16:uniqueId val="{00000000-77CF-4C36-9440-E8E32A92F9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987.36</c:v>
                </c:pt>
              </c:numCache>
            </c:numRef>
          </c:val>
          <c:smooth val="0"/>
          <c:extLst>
            <c:ext xmlns:c16="http://schemas.microsoft.com/office/drawing/2014/chart" uri="{C3380CC4-5D6E-409C-BE32-E72D297353CC}">
              <c16:uniqueId val="{00000001-77CF-4C36-9440-E8E32A92F9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120.65</c:v>
                </c:pt>
              </c:numCache>
            </c:numRef>
          </c:val>
          <c:extLst>
            <c:ext xmlns:c16="http://schemas.microsoft.com/office/drawing/2014/chart" uri="{C3380CC4-5D6E-409C-BE32-E72D297353CC}">
              <c16:uniqueId val="{00000000-C1AF-406B-961C-8C4FBF2714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83.55</c:v>
                </c:pt>
              </c:numCache>
            </c:numRef>
          </c:val>
          <c:smooth val="0"/>
          <c:extLst>
            <c:ext xmlns:c16="http://schemas.microsoft.com/office/drawing/2014/chart" uri="{C3380CC4-5D6E-409C-BE32-E72D297353CC}">
              <c16:uniqueId val="{00000001-C1AF-406B-961C-8C4FBF2714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115.66</c:v>
                </c:pt>
              </c:numCache>
            </c:numRef>
          </c:val>
          <c:extLst>
            <c:ext xmlns:c16="http://schemas.microsoft.com/office/drawing/2014/chart" uri="{C3380CC4-5D6E-409C-BE32-E72D297353CC}">
              <c16:uniqueId val="{00000000-0BEC-44F3-81F6-091926B5DD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185.98</c:v>
                </c:pt>
              </c:numCache>
            </c:numRef>
          </c:val>
          <c:smooth val="0"/>
          <c:extLst>
            <c:ext xmlns:c16="http://schemas.microsoft.com/office/drawing/2014/chart" uri="{C3380CC4-5D6E-409C-BE32-E72D297353CC}">
              <c16:uniqueId val="{00000001-0BEC-44F3-81F6-091926B5DD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広島県　熊野町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23485</v>
      </c>
      <c r="AM8" s="45"/>
      <c r="AN8" s="45"/>
      <c r="AO8" s="45"/>
      <c r="AP8" s="45"/>
      <c r="AQ8" s="45"/>
      <c r="AR8" s="45"/>
      <c r="AS8" s="45"/>
      <c r="AT8" s="46">
        <f>データ!T6</f>
        <v>33.76</v>
      </c>
      <c r="AU8" s="46"/>
      <c r="AV8" s="46"/>
      <c r="AW8" s="46"/>
      <c r="AX8" s="46"/>
      <c r="AY8" s="46"/>
      <c r="AZ8" s="46"/>
      <c r="BA8" s="46"/>
      <c r="BB8" s="46">
        <f>データ!U6</f>
        <v>695.65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56.91</v>
      </c>
      <c r="J10" s="46"/>
      <c r="K10" s="46"/>
      <c r="L10" s="46"/>
      <c r="M10" s="46"/>
      <c r="N10" s="46"/>
      <c r="O10" s="46"/>
      <c r="P10" s="46">
        <f>データ!P6</f>
        <v>90.75</v>
      </c>
      <c r="Q10" s="46"/>
      <c r="R10" s="46"/>
      <c r="S10" s="46"/>
      <c r="T10" s="46"/>
      <c r="U10" s="46"/>
      <c r="V10" s="46"/>
      <c r="W10" s="46">
        <f>データ!Q6</f>
        <v>86.48</v>
      </c>
      <c r="X10" s="46"/>
      <c r="Y10" s="46"/>
      <c r="Z10" s="46"/>
      <c r="AA10" s="46"/>
      <c r="AB10" s="46"/>
      <c r="AC10" s="46"/>
      <c r="AD10" s="45">
        <f>データ!R6</f>
        <v>2700</v>
      </c>
      <c r="AE10" s="45"/>
      <c r="AF10" s="45"/>
      <c r="AG10" s="45"/>
      <c r="AH10" s="45"/>
      <c r="AI10" s="45"/>
      <c r="AJ10" s="45"/>
      <c r="AK10" s="2"/>
      <c r="AL10" s="45">
        <f>データ!V6</f>
        <v>21288</v>
      </c>
      <c r="AM10" s="45"/>
      <c r="AN10" s="45"/>
      <c r="AO10" s="45"/>
      <c r="AP10" s="45"/>
      <c r="AQ10" s="45"/>
      <c r="AR10" s="45"/>
      <c r="AS10" s="45"/>
      <c r="AT10" s="46">
        <f>データ!W6</f>
        <v>4.8099999999999996</v>
      </c>
      <c r="AU10" s="46"/>
      <c r="AV10" s="46"/>
      <c r="AW10" s="46"/>
      <c r="AX10" s="46"/>
      <c r="AY10" s="46"/>
      <c r="AZ10" s="46"/>
      <c r="BA10" s="46"/>
      <c r="BB10" s="46">
        <f>データ!X6</f>
        <v>4425.78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Z9ZTA9DzE58mJVbfnZfnYVve8ubTKgl9nu0sI6wnOXq8ONxyifwI2cHAec/URdAu5nzEQrg5SLu+zSCmZui/w==" saltValue="rYYn/6PkkltCMwPrVtN+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343072</v>
      </c>
      <c r="D6" s="19">
        <f t="shared" si="3"/>
        <v>46</v>
      </c>
      <c r="E6" s="19">
        <f t="shared" si="3"/>
        <v>17</v>
      </c>
      <c r="F6" s="19">
        <f t="shared" si="3"/>
        <v>1</v>
      </c>
      <c r="G6" s="19">
        <f t="shared" si="3"/>
        <v>0</v>
      </c>
      <c r="H6" s="19" t="str">
        <f t="shared" si="3"/>
        <v>広島県　熊野町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56.91</v>
      </c>
      <c r="P6" s="20">
        <f t="shared" si="3"/>
        <v>90.75</v>
      </c>
      <c r="Q6" s="20">
        <f t="shared" si="3"/>
        <v>86.48</v>
      </c>
      <c r="R6" s="20">
        <f t="shared" si="3"/>
        <v>2700</v>
      </c>
      <c r="S6" s="20">
        <f t="shared" si="3"/>
        <v>23485</v>
      </c>
      <c r="T6" s="20">
        <f t="shared" si="3"/>
        <v>33.76</v>
      </c>
      <c r="U6" s="20">
        <f t="shared" si="3"/>
        <v>695.65</v>
      </c>
      <c r="V6" s="20">
        <f t="shared" si="3"/>
        <v>21288</v>
      </c>
      <c r="W6" s="20">
        <f t="shared" si="3"/>
        <v>4.8099999999999996</v>
      </c>
      <c r="X6" s="20">
        <f t="shared" si="3"/>
        <v>4425.78</v>
      </c>
      <c r="Y6" s="21" t="str">
        <f>IF(Y7="",NA(),Y7)</f>
        <v>-</v>
      </c>
      <c r="Z6" s="21" t="str">
        <f t="shared" ref="Z6:AH6" si="4">IF(Z7="",NA(),Z7)</f>
        <v>-</v>
      </c>
      <c r="AA6" s="21" t="str">
        <f t="shared" si="4"/>
        <v>-</v>
      </c>
      <c r="AB6" s="21" t="str">
        <f t="shared" si="4"/>
        <v>-</v>
      </c>
      <c r="AC6" s="21">
        <f t="shared" si="4"/>
        <v>109.39</v>
      </c>
      <c r="AD6" s="21" t="str">
        <f t="shared" si="4"/>
        <v>-</v>
      </c>
      <c r="AE6" s="21" t="str">
        <f t="shared" si="4"/>
        <v>-</v>
      </c>
      <c r="AF6" s="21" t="str">
        <f t="shared" si="4"/>
        <v>-</v>
      </c>
      <c r="AG6" s="21" t="str">
        <f t="shared" si="4"/>
        <v>-</v>
      </c>
      <c r="AH6" s="21">
        <f t="shared" si="4"/>
        <v>106.08</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29.34</v>
      </c>
      <c r="AT6" s="20" t="str">
        <f>IF(AT7="","",IF(AT7="-","【-】","【"&amp;SUBSTITUTE(TEXT(AT7,"#,##0.00"),"-","△")&amp;"】"))</f>
        <v>【3.15】</v>
      </c>
      <c r="AU6" s="21" t="str">
        <f>IF(AU7="",NA(),AU7)</f>
        <v>-</v>
      </c>
      <c r="AV6" s="21" t="str">
        <f t="shared" ref="AV6:BD6" si="6">IF(AV7="",NA(),AV7)</f>
        <v>-</v>
      </c>
      <c r="AW6" s="21" t="str">
        <f t="shared" si="6"/>
        <v>-</v>
      </c>
      <c r="AX6" s="21" t="str">
        <f t="shared" si="6"/>
        <v>-</v>
      </c>
      <c r="AY6" s="21">
        <f t="shared" si="6"/>
        <v>25.24</v>
      </c>
      <c r="AZ6" s="21" t="str">
        <f t="shared" si="6"/>
        <v>-</v>
      </c>
      <c r="BA6" s="21" t="str">
        <f t="shared" si="6"/>
        <v>-</v>
      </c>
      <c r="BB6" s="21" t="str">
        <f t="shared" si="6"/>
        <v>-</v>
      </c>
      <c r="BC6" s="21" t="str">
        <f t="shared" si="6"/>
        <v>-</v>
      </c>
      <c r="BD6" s="21">
        <f t="shared" si="6"/>
        <v>50.59</v>
      </c>
      <c r="BE6" s="20" t="str">
        <f>IF(BE7="","",IF(BE7="-","【-】","【"&amp;SUBSTITUTE(TEXT(BE7,"#,##0.00"),"-","△")&amp;"】"))</f>
        <v>【73.44】</v>
      </c>
      <c r="BF6" s="21" t="str">
        <f>IF(BF7="",NA(),BF7)</f>
        <v>-</v>
      </c>
      <c r="BG6" s="21" t="str">
        <f t="shared" ref="BG6:BO6" si="7">IF(BG7="",NA(),BG7)</f>
        <v>-</v>
      </c>
      <c r="BH6" s="21" t="str">
        <f t="shared" si="7"/>
        <v>-</v>
      </c>
      <c r="BI6" s="21" t="str">
        <f t="shared" si="7"/>
        <v>-</v>
      </c>
      <c r="BJ6" s="21">
        <f t="shared" si="7"/>
        <v>391.08</v>
      </c>
      <c r="BK6" s="21" t="str">
        <f t="shared" si="7"/>
        <v>-</v>
      </c>
      <c r="BL6" s="21" t="str">
        <f t="shared" si="7"/>
        <v>-</v>
      </c>
      <c r="BM6" s="21" t="str">
        <f t="shared" si="7"/>
        <v>-</v>
      </c>
      <c r="BN6" s="21" t="str">
        <f t="shared" si="7"/>
        <v>-</v>
      </c>
      <c r="BO6" s="21">
        <f t="shared" si="7"/>
        <v>987.36</v>
      </c>
      <c r="BP6" s="20" t="str">
        <f>IF(BP7="","",IF(BP7="-","【-】","【"&amp;SUBSTITUTE(TEXT(BP7,"#,##0.00"),"-","△")&amp;"】"))</f>
        <v>【652.82】</v>
      </c>
      <c r="BQ6" s="21" t="str">
        <f>IF(BQ7="",NA(),BQ7)</f>
        <v>-</v>
      </c>
      <c r="BR6" s="21" t="str">
        <f t="shared" ref="BR6:BZ6" si="8">IF(BR7="",NA(),BR7)</f>
        <v>-</v>
      </c>
      <c r="BS6" s="21" t="str">
        <f t="shared" si="8"/>
        <v>-</v>
      </c>
      <c r="BT6" s="21" t="str">
        <f t="shared" si="8"/>
        <v>-</v>
      </c>
      <c r="BU6" s="21">
        <f t="shared" si="8"/>
        <v>120.65</v>
      </c>
      <c r="BV6" s="21" t="str">
        <f t="shared" si="8"/>
        <v>-</v>
      </c>
      <c r="BW6" s="21" t="str">
        <f t="shared" si="8"/>
        <v>-</v>
      </c>
      <c r="BX6" s="21" t="str">
        <f t="shared" si="8"/>
        <v>-</v>
      </c>
      <c r="BY6" s="21" t="str">
        <f t="shared" si="8"/>
        <v>-</v>
      </c>
      <c r="BZ6" s="21">
        <f t="shared" si="8"/>
        <v>83.55</v>
      </c>
      <c r="CA6" s="20" t="str">
        <f>IF(CA7="","",IF(CA7="-","【-】","【"&amp;SUBSTITUTE(TEXT(CA7,"#,##0.00"),"-","△")&amp;"】"))</f>
        <v>【97.61】</v>
      </c>
      <c r="CB6" s="21" t="str">
        <f>IF(CB7="",NA(),CB7)</f>
        <v>-</v>
      </c>
      <c r="CC6" s="21" t="str">
        <f t="shared" ref="CC6:CK6" si="9">IF(CC7="",NA(),CC7)</f>
        <v>-</v>
      </c>
      <c r="CD6" s="21" t="str">
        <f t="shared" si="9"/>
        <v>-</v>
      </c>
      <c r="CE6" s="21" t="str">
        <f t="shared" si="9"/>
        <v>-</v>
      </c>
      <c r="CF6" s="21">
        <f t="shared" si="9"/>
        <v>115.66</v>
      </c>
      <c r="CG6" s="21" t="str">
        <f t="shared" si="9"/>
        <v>-</v>
      </c>
      <c r="CH6" s="21" t="str">
        <f t="shared" si="9"/>
        <v>-</v>
      </c>
      <c r="CI6" s="21" t="str">
        <f t="shared" si="9"/>
        <v>-</v>
      </c>
      <c r="CJ6" s="21" t="str">
        <f t="shared" si="9"/>
        <v>-</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48.95</v>
      </c>
      <c r="CW6" s="20" t="str">
        <f>IF(CW7="","",IF(CW7="-","【-】","【"&amp;SUBSTITUTE(TEXT(CW7,"#,##0.00"),"-","△")&amp;"】"))</f>
        <v>【59.10】</v>
      </c>
      <c r="CX6" s="21" t="str">
        <f>IF(CX7="",NA(),CX7)</f>
        <v>-</v>
      </c>
      <c r="CY6" s="21" t="str">
        <f t="shared" ref="CY6:DG6" si="11">IF(CY7="",NA(),CY7)</f>
        <v>-</v>
      </c>
      <c r="CZ6" s="21" t="str">
        <f t="shared" si="11"/>
        <v>-</v>
      </c>
      <c r="DA6" s="21" t="str">
        <f t="shared" si="11"/>
        <v>-</v>
      </c>
      <c r="DB6" s="21">
        <f t="shared" si="11"/>
        <v>97.16</v>
      </c>
      <c r="DC6" s="21" t="str">
        <f t="shared" si="11"/>
        <v>-</v>
      </c>
      <c r="DD6" s="21" t="str">
        <f t="shared" si="11"/>
        <v>-</v>
      </c>
      <c r="DE6" s="21" t="str">
        <f t="shared" si="11"/>
        <v>-</v>
      </c>
      <c r="DF6" s="21" t="str">
        <f t="shared" si="11"/>
        <v>-</v>
      </c>
      <c r="DG6" s="21">
        <f t="shared" si="11"/>
        <v>81.14</v>
      </c>
      <c r="DH6" s="20" t="str">
        <f>IF(DH7="","",IF(DH7="-","【-】","【"&amp;SUBSTITUTE(TEXT(DH7,"#,##0.00"),"-","△")&amp;"】"))</f>
        <v>【95.82】</v>
      </c>
      <c r="DI6" s="21" t="str">
        <f>IF(DI7="",NA(),DI7)</f>
        <v>-</v>
      </c>
      <c r="DJ6" s="21" t="str">
        <f t="shared" ref="DJ6:DR6" si="12">IF(DJ7="",NA(),DJ7)</f>
        <v>-</v>
      </c>
      <c r="DK6" s="21" t="str">
        <f t="shared" si="12"/>
        <v>-</v>
      </c>
      <c r="DL6" s="21" t="str">
        <f t="shared" si="12"/>
        <v>-</v>
      </c>
      <c r="DM6" s="21">
        <f t="shared" si="12"/>
        <v>39.56</v>
      </c>
      <c r="DN6" s="21" t="str">
        <f t="shared" si="12"/>
        <v>-</v>
      </c>
      <c r="DO6" s="21" t="str">
        <f t="shared" si="12"/>
        <v>-</v>
      </c>
      <c r="DP6" s="21" t="str">
        <f t="shared" si="12"/>
        <v>-</v>
      </c>
      <c r="DQ6" s="21" t="str">
        <f t="shared" si="12"/>
        <v>-</v>
      </c>
      <c r="DR6" s="21">
        <f t="shared" si="12"/>
        <v>16.11</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0.17</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【0.23】</v>
      </c>
    </row>
    <row r="7" spans="1:148" s="22" customFormat="1" x14ac:dyDescent="0.15">
      <c r="A7" s="14"/>
      <c r="B7" s="23">
        <v>2022</v>
      </c>
      <c r="C7" s="23">
        <v>343072</v>
      </c>
      <c r="D7" s="23">
        <v>46</v>
      </c>
      <c r="E7" s="23">
        <v>17</v>
      </c>
      <c r="F7" s="23">
        <v>1</v>
      </c>
      <c r="G7" s="23">
        <v>0</v>
      </c>
      <c r="H7" s="23" t="s">
        <v>95</v>
      </c>
      <c r="I7" s="23" t="s">
        <v>96</v>
      </c>
      <c r="J7" s="23" t="s">
        <v>97</v>
      </c>
      <c r="K7" s="23" t="s">
        <v>98</v>
      </c>
      <c r="L7" s="23" t="s">
        <v>99</v>
      </c>
      <c r="M7" s="23" t="s">
        <v>100</v>
      </c>
      <c r="N7" s="24" t="s">
        <v>101</v>
      </c>
      <c r="O7" s="24">
        <v>56.91</v>
      </c>
      <c r="P7" s="24">
        <v>90.75</v>
      </c>
      <c r="Q7" s="24">
        <v>86.48</v>
      </c>
      <c r="R7" s="24">
        <v>2700</v>
      </c>
      <c r="S7" s="24">
        <v>23485</v>
      </c>
      <c r="T7" s="24">
        <v>33.76</v>
      </c>
      <c r="U7" s="24">
        <v>695.65</v>
      </c>
      <c r="V7" s="24">
        <v>21288</v>
      </c>
      <c r="W7" s="24">
        <v>4.8099999999999996</v>
      </c>
      <c r="X7" s="24">
        <v>4425.78</v>
      </c>
      <c r="Y7" s="24" t="s">
        <v>101</v>
      </c>
      <c r="Z7" s="24" t="s">
        <v>101</v>
      </c>
      <c r="AA7" s="24" t="s">
        <v>101</v>
      </c>
      <c r="AB7" s="24" t="s">
        <v>101</v>
      </c>
      <c r="AC7" s="24">
        <v>109.39</v>
      </c>
      <c r="AD7" s="24" t="s">
        <v>101</v>
      </c>
      <c r="AE7" s="24" t="s">
        <v>101</v>
      </c>
      <c r="AF7" s="24" t="s">
        <v>101</v>
      </c>
      <c r="AG7" s="24" t="s">
        <v>101</v>
      </c>
      <c r="AH7" s="24">
        <v>106.08</v>
      </c>
      <c r="AI7" s="24">
        <v>106.11</v>
      </c>
      <c r="AJ7" s="24" t="s">
        <v>101</v>
      </c>
      <c r="AK7" s="24" t="s">
        <v>101</v>
      </c>
      <c r="AL7" s="24" t="s">
        <v>101</v>
      </c>
      <c r="AM7" s="24" t="s">
        <v>101</v>
      </c>
      <c r="AN7" s="24">
        <v>0</v>
      </c>
      <c r="AO7" s="24" t="s">
        <v>101</v>
      </c>
      <c r="AP7" s="24" t="s">
        <v>101</v>
      </c>
      <c r="AQ7" s="24" t="s">
        <v>101</v>
      </c>
      <c r="AR7" s="24" t="s">
        <v>101</v>
      </c>
      <c r="AS7" s="24">
        <v>29.34</v>
      </c>
      <c r="AT7" s="24">
        <v>3.15</v>
      </c>
      <c r="AU7" s="24" t="s">
        <v>101</v>
      </c>
      <c r="AV7" s="24" t="s">
        <v>101</v>
      </c>
      <c r="AW7" s="24" t="s">
        <v>101</v>
      </c>
      <c r="AX7" s="24" t="s">
        <v>101</v>
      </c>
      <c r="AY7" s="24">
        <v>25.24</v>
      </c>
      <c r="AZ7" s="24" t="s">
        <v>101</v>
      </c>
      <c r="BA7" s="24" t="s">
        <v>101</v>
      </c>
      <c r="BB7" s="24" t="s">
        <v>101</v>
      </c>
      <c r="BC7" s="24" t="s">
        <v>101</v>
      </c>
      <c r="BD7" s="24">
        <v>50.59</v>
      </c>
      <c r="BE7" s="24">
        <v>73.44</v>
      </c>
      <c r="BF7" s="24" t="s">
        <v>101</v>
      </c>
      <c r="BG7" s="24" t="s">
        <v>101</v>
      </c>
      <c r="BH7" s="24" t="s">
        <v>101</v>
      </c>
      <c r="BI7" s="24" t="s">
        <v>101</v>
      </c>
      <c r="BJ7" s="24">
        <v>391.08</v>
      </c>
      <c r="BK7" s="24" t="s">
        <v>101</v>
      </c>
      <c r="BL7" s="24" t="s">
        <v>101</v>
      </c>
      <c r="BM7" s="24" t="s">
        <v>101</v>
      </c>
      <c r="BN7" s="24" t="s">
        <v>101</v>
      </c>
      <c r="BO7" s="24">
        <v>987.36</v>
      </c>
      <c r="BP7" s="24">
        <v>652.82000000000005</v>
      </c>
      <c r="BQ7" s="24" t="s">
        <v>101</v>
      </c>
      <c r="BR7" s="24" t="s">
        <v>101</v>
      </c>
      <c r="BS7" s="24" t="s">
        <v>101</v>
      </c>
      <c r="BT7" s="24" t="s">
        <v>101</v>
      </c>
      <c r="BU7" s="24">
        <v>120.65</v>
      </c>
      <c r="BV7" s="24" t="s">
        <v>101</v>
      </c>
      <c r="BW7" s="24" t="s">
        <v>101</v>
      </c>
      <c r="BX7" s="24" t="s">
        <v>101</v>
      </c>
      <c r="BY7" s="24" t="s">
        <v>101</v>
      </c>
      <c r="BZ7" s="24">
        <v>83.55</v>
      </c>
      <c r="CA7" s="24">
        <v>97.61</v>
      </c>
      <c r="CB7" s="24" t="s">
        <v>101</v>
      </c>
      <c r="CC7" s="24" t="s">
        <v>101</v>
      </c>
      <c r="CD7" s="24" t="s">
        <v>101</v>
      </c>
      <c r="CE7" s="24" t="s">
        <v>101</v>
      </c>
      <c r="CF7" s="24">
        <v>115.66</v>
      </c>
      <c r="CG7" s="24" t="s">
        <v>101</v>
      </c>
      <c r="CH7" s="24" t="s">
        <v>101</v>
      </c>
      <c r="CI7" s="24" t="s">
        <v>101</v>
      </c>
      <c r="CJ7" s="24" t="s">
        <v>101</v>
      </c>
      <c r="CK7" s="24">
        <v>185.98</v>
      </c>
      <c r="CL7" s="24">
        <v>138.29</v>
      </c>
      <c r="CM7" s="24" t="s">
        <v>101</v>
      </c>
      <c r="CN7" s="24" t="s">
        <v>101</v>
      </c>
      <c r="CO7" s="24" t="s">
        <v>101</v>
      </c>
      <c r="CP7" s="24" t="s">
        <v>101</v>
      </c>
      <c r="CQ7" s="24" t="s">
        <v>101</v>
      </c>
      <c r="CR7" s="24" t="s">
        <v>101</v>
      </c>
      <c r="CS7" s="24" t="s">
        <v>101</v>
      </c>
      <c r="CT7" s="24" t="s">
        <v>101</v>
      </c>
      <c r="CU7" s="24" t="s">
        <v>101</v>
      </c>
      <c r="CV7" s="24">
        <v>48.95</v>
      </c>
      <c r="CW7" s="24">
        <v>59.1</v>
      </c>
      <c r="CX7" s="24" t="s">
        <v>101</v>
      </c>
      <c r="CY7" s="24" t="s">
        <v>101</v>
      </c>
      <c r="CZ7" s="24" t="s">
        <v>101</v>
      </c>
      <c r="DA7" s="24" t="s">
        <v>101</v>
      </c>
      <c r="DB7" s="24">
        <v>97.16</v>
      </c>
      <c r="DC7" s="24" t="s">
        <v>101</v>
      </c>
      <c r="DD7" s="24" t="s">
        <v>101</v>
      </c>
      <c r="DE7" s="24" t="s">
        <v>101</v>
      </c>
      <c r="DF7" s="24" t="s">
        <v>101</v>
      </c>
      <c r="DG7" s="24">
        <v>81.14</v>
      </c>
      <c r="DH7" s="24">
        <v>95.82</v>
      </c>
      <c r="DI7" s="24" t="s">
        <v>101</v>
      </c>
      <c r="DJ7" s="24" t="s">
        <v>101</v>
      </c>
      <c r="DK7" s="24" t="s">
        <v>101</v>
      </c>
      <c r="DL7" s="24" t="s">
        <v>101</v>
      </c>
      <c r="DM7" s="24">
        <v>39.56</v>
      </c>
      <c r="DN7" s="24" t="s">
        <v>101</v>
      </c>
      <c r="DO7" s="24" t="s">
        <v>101</v>
      </c>
      <c r="DP7" s="24" t="s">
        <v>101</v>
      </c>
      <c r="DQ7" s="24" t="s">
        <v>101</v>
      </c>
      <c r="DR7" s="24">
        <v>16.11</v>
      </c>
      <c r="DS7" s="24">
        <v>39.74</v>
      </c>
      <c r="DT7" s="24" t="s">
        <v>101</v>
      </c>
      <c r="DU7" s="24" t="s">
        <v>101</v>
      </c>
      <c r="DV7" s="24" t="s">
        <v>101</v>
      </c>
      <c r="DW7" s="24" t="s">
        <v>101</v>
      </c>
      <c r="DX7" s="24">
        <v>0</v>
      </c>
      <c r="DY7" s="24" t="s">
        <v>101</v>
      </c>
      <c r="DZ7" s="24" t="s">
        <v>101</v>
      </c>
      <c r="EA7" s="24" t="s">
        <v>101</v>
      </c>
      <c r="EB7" s="24" t="s">
        <v>101</v>
      </c>
      <c r="EC7" s="24">
        <v>0.17</v>
      </c>
      <c r="ED7" s="24">
        <v>7.62</v>
      </c>
      <c r="EE7" s="24" t="s">
        <v>101</v>
      </c>
      <c r="EF7" s="24" t="s">
        <v>101</v>
      </c>
      <c r="EG7" s="24" t="s">
        <v>101</v>
      </c>
      <c r="EH7" s="24" t="s">
        <v>101</v>
      </c>
      <c r="EI7" s="24">
        <v>0</v>
      </c>
      <c r="EJ7" s="24" t="s">
        <v>101</v>
      </c>
      <c r="EK7" s="24" t="s">
        <v>101</v>
      </c>
      <c r="EL7" s="24" t="s">
        <v>101</v>
      </c>
      <c r="EM7" s="24" t="s">
        <v>101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2024-01-19T04:18:49Z</cp:lastPrinted>
  <dcterms:created xsi:type="dcterms:W3CDTF">2023-12-12T00:50:30Z</dcterms:created>
  <dcterms:modified xsi:type="dcterms:W3CDTF">2024-09-10T05:50:44Z</dcterms:modified>
  <cp:category/>
</cp:coreProperties>
</file>